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lluna\GAC\Sliding Fee Discount Schedules\"/>
    </mc:Choice>
  </mc:AlternateContent>
  <xr:revisionPtr revIDLastSave="0" documentId="8_{4A3230F7-059B-488E-A02C-047945E28527}" xr6:coauthVersionLast="36" xr6:coauthVersionMax="36" xr10:uidLastSave="{00000000-0000-0000-0000-000000000000}"/>
  <bookViews>
    <workbookView xWindow="0" yWindow="0" windowWidth="28800" windowHeight="11925" xr2:uid="{02754542-EB09-4EBE-A6C1-C9E8AB8E85A2}"/>
  </bookViews>
  <sheets>
    <sheet name="Pharmacy Sliding Fee scal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K7" i="1" s="1"/>
  <c r="N7" i="1" s="1"/>
  <c r="O6" i="1"/>
  <c r="M6" i="1"/>
  <c r="K6" i="1"/>
  <c r="L6" i="1" s="1"/>
  <c r="I6" i="1"/>
  <c r="J6" i="1" s="1"/>
  <c r="G6" i="1"/>
  <c r="H6" i="1" s="1"/>
  <c r="E6" i="1"/>
  <c r="F6" i="1" s="1"/>
  <c r="D6" i="1"/>
  <c r="O7" i="1" l="1"/>
  <c r="N6" i="1"/>
  <c r="C8" i="1"/>
  <c r="I7" i="1"/>
  <c r="D7" i="1"/>
  <c r="M7" i="1"/>
  <c r="E7" i="1"/>
  <c r="F7" i="1" s="1"/>
  <c r="G7" i="1"/>
  <c r="D8" i="1" l="1"/>
  <c r="C9" i="1"/>
  <c r="G8" i="1"/>
  <c r="O8" i="1"/>
  <c r="K8" i="1"/>
  <c r="N8" i="1" s="1"/>
  <c r="E8" i="1"/>
  <c r="F8" i="1" s="1"/>
  <c r="M8" i="1"/>
  <c r="I8" i="1"/>
  <c r="I9" i="1" l="1"/>
  <c r="C10" i="1"/>
  <c r="K9" i="1"/>
  <c r="N9" i="1" s="1"/>
  <c r="G9" i="1"/>
  <c r="O9" i="1"/>
  <c r="M9" i="1"/>
  <c r="E9" i="1"/>
  <c r="F9" i="1" s="1"/>
  <c r="D9" i="1"/>
  <c r="I10" i="1" l="1"/>
  <c r="E10" i="1"/>
  <c r="F10" i="1" s="1"/>
  <c r="C11" i="1"/>
  <c r="D10" i="1"/>
  <c r="M10" i="1"/>
  <c r="K10" i="1"/>
  <c r="N10" i="1" s="1"/>
  <c r="O10" i="1"/>
  <c r="G10" i="1"/>
  <c r="M11" i="1" l="1"/>
  <c r="G11" i="1"/>
  <c r="E11" i="1"/>
  <c r="F11" i="1" s="1"/>
  <c r="O11" i="1"/>
  <c r="C12" i="1"/>
  <c r="D11" i="1"/>
  <c r="K11" i="1"/>
  <c r="N11" i="1" s="1"/>
  <c r="I11" i="1"/>
  <c r="K12" i="1" l="1"/>
  <c r="N12" i="1" s="1"/>
  <c r="E12" i="1"/>
  <c r="F12" i="1" s="1"/>
  <c r="I12" i="1"/>
  <c r="G12" i="1"/>
  <c r="D12" i="1"/>
  <c r="C13" i="1"/>
  <c r="O12" i="1"/>
  <c r="M12" i="1"/>
  <c r="O13" i="1" l="1"/>
  <c r="M13" i="1"/>
  <c r="K13" i="1"/>
  <c r="N13" i="1" s="1"/>
  <c r="I13" i="1"/>
  <c r="G13" i="1"/>
  <c r="E13" i="1"/>
  <c r="F13" i="1" s="1"/>
  <c r="D13" i="1"/>
</calcChain>
</file>

<file path=xl/sharedStrings.xml><?xml version="1.0" encoding="utf-8"?>
<sst xmlns="http://schemas.openxmlformats.org/spreadsheetml/2006/main" count="44" uniqueCount="32">
  <si>
    <t>G. A. Carmichael Family Health Center, Inc.
03/01/2023 to 02-29-2024 Annual Income Thresholds</t>
  </si>
  <si>
    <t>Tier</t>
  </si>
  <si>
    <t>Slide A</t>
  </si>
  <si>
    <t>Slide B</t>
  </si>
  <si>
    <t>Slide C</t>
  </si>
  <si>
    <t>Slide D</t>
  </si>
  <si>
    <t>Slide E</t>
  </si>
  <si>
    <r>
      <rPr>
        <b/>
        <sz val="12"/>
        <rFont val="Calibri"/>
        <family val="2"/>
      </rPr>
      <t>Slide F (Ryan White Only)</t>
    </r>
  </si>
  <si>
    <t>Slide G</t>
  </si>
  <si>
    <t>Slide H (Ryan White Only)</t>
  </si>
  <si>
    <t>`</t>
  </si>
  <si>
    <r>
      <rPr>
        <b/>
        <sz val="9"/>
        <rFont val="Calibri"/>
        <family val="2"/>
      </rPr>
      <t>% of Poverty
Level</t>
    </r>
  </si>
  <si>
    <t>At or below 100%</t>
  </si>
  <si>
    <t>101%-125%</t>
  </si>
  <si>
    <t>126%-150%</t>
  </si>
  <si>
    <t>151%-175%</t>
  </si>
  <si>
    <t>176%-200%</t>
  </si>
  <si>
    <t>201%-250%</t>
  </si>
  <si>
    <t>Over 200%</t>
  </si>
  <si>
    <t>Over 250%</t>
  </si>
  <si>
    <t>Pharmacy</t>
  </si>
  <si>
    <t>$5 (Nominal Fee)</t>
  </si>
  <si>
    <t>No Discount</t>
  </si>
  <si>
    <t>No discount</t>
  </si>
  <si>
    <r>
      <rPr>
        <b/>
        <sz val="9"/>
        <rFont val="Calibri"/>
        <family val="2"/>
      </rPr>
      <t>Family Size</t>
    </r>
  </si>
  <si>
    <r>
      <rPr>
        <sz val="9"/>
        <rFont val="Calibri"/>
        <family val="2"/>
      </rPr>
      <t>Above</t>
    </r>
  </si>
  <si>
    <r>
      <rPr>
        <sz val="9"/>
        <rFont val="Calibri"/>
        <family val="2"/>
      </rPr>
      <t>Below</t>
    </r>
  </si>
  <si>
    <r>
      <rPr>
        <b/>
        <sz val="9"/>
        <rFont val="Calibri"/>
        <family val="2"/>
      </rPr>
      <t xml:space="preserve">For each
</t>
    </r>
    <r>
      <rPr>
        <b/>
        <sz val="9"/>
        <rFont val="Calibri"/>
        <family val="2"/>
      </rPr>
      <t>additional person, add</t>
    </r>
  </si>
  <si>
    <r>
      <rPr>
        <sz val="6.5"/>
        <rFont val="Times New Roman"/>
        <family val="1"/>
      </rPr>
      <t xml:space="preserve">*This is the sliding fee schedule according to the 2023 HHS Poverty Guidelines.
</t>
    </r>
    <r>
      <rPr>
        <u/>
        <sz val="9"/>
        <color rgb="FF0562C1"/>
        <rFont val="Calibri"/>
        <family val="2"/>
      </rPr>
      <t>https://aspe.hhs.gov/poverty-guidelines</t>
    </r>
  </si>
  <si>
    <t>Dispensing FEE + Cost of Medication =  Total Charge for Prescription</t>
  </si>
  <si>
    <t>To qualify for a discount on the dispense fee, patients must have an active Sliding Fee Discount Application on file with proof of income documented in the clinic. Please check with the clinic to be sure your Sliding Fee Application is current.</t>
  </si>
  <si>
    <t>** The nominal fee will be assessed periodically by the Board to ensure the fee is not a barrier to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</si>
</sst>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
    <numFmt numFmtId="165" formatCode="\$#,##0"/>
  </numFmts>
  <fonts count="16" x14ac:knownFonts="1">
    <font>
      <sz val="10"/>
      <color rgb="FF000000"/>
      <name val="Times New Roman"/>
      <charset val="204"/>
    </font>
    <font>
      <b/>
      <sz val="9"/>
      <name val="Calibri"/>
      <family val="2"/>
    </font>
    <font>
      <b/>
      <sz val="12"/>
      <name val="Calibri"/>
      <family val="2"/>
    </font>
    <font>
      <b/>
      <sz val="12"/>
      <color rgb="FF000000"/>
      <name val="Times New Roman"/>
      <family val="1"/>
    </font>
    <font>
      <sz val="10"/>
      <color rgb="FF000000"/>
      <name val="Times New Roman"/>
      <family val="1"/>
    </font>
    <font>
      <b/>
      <sz val="9"/>
      <color rgb="FF000000"/>
      <name val="Times New Roman"/>
      <family val="1"/>
    </font>
    <font>
      <b/>
      <sz val="9"/>
      <color rgb="FF000000"/>
      <name val="Calibri"/>
      <family val="2"/>
    </font>
    <font>
      <sz val="9"/>
      <name val="Calibri"/>
      <family val="2"/>
    </font>
    <font>
      <b/>
      <sz val="12"/>
      <color rgb="FF000000"/>
      <name val="Calibri"/>
      <family val="2"/>
    </font>
    <font>
      <sz val="12"/>
      <color rgb="FF000000"/>
      <name val="Calibri"/>
      <family val="2"/>
    </font>
    <font>
      <sz val="14"/>
      <color rgb="FF000000"/>
      <name val="Calibri"/>
      <family val="2"/>
    </font>
    <font>
      <sz val="9"/>
      <color rgb="FF000000"/>
      <name val="Calibri"/>
      <family val="2"/>
    </font>
    <font>
      <sz val="6.5"/>
      <name val="Times New Roman"/>
      <family val="1"/>
    </font>
    <font>
      <u/>
      <sz val="9"/>
      <color rgb="FF0562C1"/>
      <name val="Calibri"/>
      <family val="2"/>
    </font>
    <font>
      <sz val="14"/>
      <name val="Times New Roman"/>
      <family val="1"/>
      <charset val="204"/>
    </font>
    <font>
      <sz val="14"/>
      <color rgb="FF000000"/>
      <name val="Times New Roman"/>
      <family val="1"/>
    </font>
  </fonts>
  <fills count="5">
    <fill>
      <patternFill patternType="none"/>
    </fill>
    <fill>
      <patternFill patternType="gray125"/>
    </fill>
    <fill>
      <patternFill patternType="solid">
        <fgColor rgb="FF9BC2E6"/>
      </patternFill>
    </fill>
    <fill>
      <patternFill patternType="solid">
        <fgColor rgb="FFD9E0F1"/>
      </patternFill>
    </fill>
    <fill>
      <patternFill patternType="solid">
        <fgColor rgb="FFB4C5E7"/>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4">
    <xf numFmtId="0" fontId="0" fillId="0" borderId="0" xfId="0"/>
    <xf numFmtId="0" fontId="1" fillId="0" borderId="0" xfId="0" applyFont="1" applyFill="1" applyBorder="1" applyAlignment="1">
      <alignment horizontal="left" vertical="top" wrapText="1" indent="28"/>
    </xf>
    <xf numFmtId="0" fontId="0" fillId="0" borderId="0" xfId="0" applyFill="1" applyBorder="1" applyAlignment="1">
      <alignment horizontal="left" vertical="top" wrapText="1" indent="28"/>
    </xf>
    <xf numFmtId="0" fontId="0" fillId="0" borderId="0" xfId="0" applyFill="1" applyBorder="1" applyAlignment="1">
      <alignment horizontal="left" vertical="top"/>
    </xf>
    <xf numFmtId="0" fontId="2" fillId="2" borderId="1" xfId="0" applyFont="1" applyFill="1" applyBorder="1" applyAlignment="1">
      <alignment horizontal="center" vertical="center" wrapText="1"/>
    </xf>
    <xf numFmtId="0" fontId="2" fillId="2" borderId="2" xfId="0" applyFont="1" applyFill="1" applyBorder="1" applyAlignment="1">
      <alignment horizontal="left" vertical="center" wrapText="1" indent="5"/>
    </xf>
    <xf numFmtId="0" fontId="2" fillId="2" borderId="3" xfId="0" applyFont="1" applyFill="1" applyBorder="1" applyAlignment="1">
      <alignment horizontal="left" vertical="center" wrapText="1" indent="5"/>
    </xf>
    <xf numFmtId="0" fontId="3" fillId="2" borderId="2" xfId="0" applyFont="1" applyFill="1" applyBorder="1" applyAlignment="1">
      <alignment horizontal="left" vertical="top" wrapText="1" indent="3"/>
    </xf>
    <xf numFmtId="0" fontId="3" fillId="2" borderId="3" xfId="0" applyFont="1" applyFill="1" applyBorder="1" applyAlignment="1">
      <alignment horizontal="left" vertical="top" wrapText="1" indent="3"/>
    </xf>
    <xf numFmtId="0" fontId="2" fillId="2" borderId="1" xfId="0" applyFont="1" applyFill="1" applyBorder="1" applyAlignment="1">
      <alignment horizontal="left" vertical="center" wrapText="1" indent="2"/>
    </xf>
    <xf numFmtId="0" fontId="2" fillId="2" borderId="1" xfId="0" applyFont="1" applyFill="1" applyBorder="1" applyAlignment="1">
      <alignment horizontal="left" vertical="top" wrapText="1"/>
    </xf>
    <xf numFmtId="0" fontId="4" fillId="0" borderId="0" xfId="0" applyFont="1" applyFill="1" applyBorder="1" applyAlignment="1">
      <alignment horizontal="left" vertical="top"/>
    </xf>
    <xf numFmtId="0" fontId="5" fillId="2" borderId="4" xfId="0" applyFont="1" applyFill="1" applyBorder="1" applyAlignment="1">
      <alignment horizontal="left" vertical="top" wrapText="1"/>
    </xf>
    <xf numFmtId="0" fontId="1" fillId="2" borderId="5" xfId="0" applyFont="1" applyFill="1" applyBorder="1" applyAlignment="1">
      <alignment horizontal="left" vertical="center" wrapText="1" indent="1"/>
    </xf>
    <xf numFmtId="0" fontId="1" fillId="2" borderId="6" xfId="0" applyFont="1" applyFill="1" applyBorder="1" applyAlignment="1">
      <alignment horizontal="left" vertical="center" wrapText="1" indent="1"/>
    </xf>
    <xf numFmtId="0" fontId="1" fillId="2" borderId="5" xfId="0" applyFont="1" applyFill="1" applyBorder="1" applyAlignment="1">
      <alignment horizontal="left" vertical="center" wrapText="1" indent="2"/>
    </xf>
    <xf numFmtId="0" fontId="1" fillId="2" borderId="6" xfId="0" applyFont="1" applyFill="1" applyBorder="1" applyAlignment="1">
      <alignment horizontal="left" vertical="center" wrapText="1" indent="2"/>
    </xf>
    <xf numFmtId="0" fontId="1" fillId="2" borderId="4" xfId="0" applyFont="1" applyFill="1" applyBorder="1" applyAlignment="1">
      <alignment horizontal="left" vertical="center" wrapText="1"/>
    </xf>
    <xf numFmtId="0" fontId="1" fillId="2" borderId="4" xfId="0" applyFont="1" applyFill="1" applyBorder="1" applyAlignment="1">
      <alignment horizontal="left" vertical="center" wrapText="1" indent="1"/>
    </xf>
    <xf numFmtId="0" fontId="1" fillId="3" borderId="7" xfId="0" applyFont="1" applyFill="1" applyBorder="1" applyAlignment="1">
      <alignment horizontal="center" vertical="center" wrapText="1"/>
    </xf>
    <xf numFmtId="6" fontId="1" fillId="3" borderId="8" xfId="0" applyNumberFormat="1" applyFont="1" applyFill="1" applyBorder="1" applyAlignment="1">
      <alignment horizontal="center" vertical="center" wrapText="1"/>
    </xf>
    <xf numFmtId="0" fontId="5" fillId="3" borderId="9"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shrinkToFit="1"/>
    </xf>
    <xf numFmtId="164" fontId="6" fillId="3" borderId="9" xfId="0" applyNumberFormat="1" applyFont="1" applyFill="1" applyBorder="1" applyAlignment="1">
      <alignment horizontal="center" vertical="center" wrapText="1" shrinkToFit="1"/>
    </xf>
    <xf numFmtId="6" fontId="1" fillId="3" borderId="7" xfId="0" applyNumberFormat="1" applyFont="1" applyFill="1" applyBorder="1" applyAlignment="1">
      <alignment horizontal="right" vertical="center" wrapText="1"/>
    </xf>
    <xf numFmtId="6" fontId="1" fillId="3" borderId="7" xfId="0" applyNumberFormat="1" applyFont="1" applyFill="1" applyBorder="1" applyAlignment="1">
      <alignment horizontal="left" vertical="center" wrapText="1" indent="1"/>
    </xf>
    <xf numFmtId="0" fontId="1" fillId="4" borderId="1" xfId="0" applyFont="1" applyFill="1" applyBorder="1" applyAlignment="1">
      <alignment horizontal="center" vertical="top" wrapText="1"/>
    </xf>
    <xf numFmtId="0" fontId="7" fillId="4" borderId="1" xfId="0" applyFont="1" applyFill="1" applyBorder="1" applyAlignment="1">
      <alignment horizontal="left" vertical="top" wrapText="1" indent="1"/>
    </xf>
    <xf numFmtId="0" fontId="7" fillId="4" borderId="1" xfId="0" applyFont="1" applyFill="1" applyBorder="1" applyAlignment="1">
      <alignment horizontal="left" vertical="top" wrapText="1"/>
    </xf>
    <xf numFmtId="0" fontId="7" fillId="4" borderId="1" xfId="0" applyFont="1" applyFill="1" applyBorder="1" applyAlignment="1">
      <alignment horizontal="left" vertical="top" wrapText="1" indent="2"/>
    </xf>
    <xf numFmtId="1" fontId="8" fillId="4" borderId="1" xfId="0" applyNumberFormat="1" applyFont="1" applyFill="1" applyBorder="1" applyAlignment="1">
      <alignment horizontal="center" vertical="top" shrinkToFit="1"/>
    </xf>
    <xf numFmtId="164" fontId="9" fillId="4" borderId="1" xfId="0" applyNumberFormat="1" applyFont="1" applyFill="1" applyBorder="1" applyAlignment="1">
      <alignment horizontal="right" vertical="top" shrinkToFit="1"/>
    </xf>
    <xf numFmtId="165" fontId="9" fillId="4" borderId="1" xfId="0" applyNumberFormat="1" applyFont="1" applyFill="1" applyBorder="1" applyAlignment="1">
      <alignment horizontal="left" vertical="top" indent="1" shrinkToFit="1"/>
    </xf>
    <xf numFmtId="165" fontId="9" fillId="4" borderId="1" xfId="0" applyNumberFormat="1" applyFont="1" applyFill="1" applyBorder="1" applyAlignment="1">
      <alignment horizontal="right" vertical="top" shrinkToFit="1"/>
    </xf>
    <xf numFmtId="165" fontId="9" fillId="4" borderId="1" xfId="0" applyNumberFormat="1" applyFont="1" applyFill="1" applyBorder="1" applyAlignment="1">
      <alignment horizontal="left" vertical="top" shrinkToFit="1"/>
    </xf>
    <xf numFmtId="0" fontId="0" fillId="4" borderId="1" xfId="0" applyFill="1" applyBorder="1" applyAlignment="1">
      <alignment horizontal="left" vertical="top" wrapText="1"/>
    </xf>
    <xf numFmtId="165" fontId="10" fillId="4" borderId="2" xfId="0" applyNumberFormat="1" applyFont="1" applyFill="1" applyBorder="1" applyAlignment="1">
      <alignment horizontal="left" vertical="center" indent="3" shrinkToFit="1"/>
    </xf>
    <xf numFmtId="165" fontId="10" fillId="4" borderId="3" xfId="0" applyNumberFormat="1" applyFont="1" applyFill="1" applyBorder="1" applyAlignment="1">
      <alignment horizontal="left" vertical="center" indent="3" shrinkToFit="1"/>
    </xf>
    <xf numFmtId="165" fontId="11" fillId="4" borderId="2" xfId="0" applyNumberFormat="1" applyFont="1" applyFill="1" applyBorder="1" applyAlignment="1">
      <alignment horizontal="left" vertical="center" indent="3" shrinkToFit="1"/>
    </xf>
    <xf numFmtId="165" fontId="11" fillId="4" borderId="3" xfId="0" applyNumberFormat="1" applyFont="1" applyFill="1" applyBorder="1" applyAlignment="1">
      <alignment horizontal="left" vertical="center" indent="3" shrinkToFit="1"/>
    </xf>
    <xf numFmtId="165" fontId="11" fillId="4" borderId="2" xfId="0" applyNumberFormat="1" applyFont="1" applyFill="1" applyBorder="1" applyAlignment="1">
      <alignment horizontal="left" vertical="center" indent="4" shrinkToFit="1"/>
    </xf>
    <xf numFmtId="165" fontId="11" fillId="4" borderId="3" xfId="0" applyNumberFormat="1" applyFont="1" applyFill="1" applyBorder="1" applyAlignment="1">
      <alignment horizontal="left" vertical="center" indent="4" shrinkToFit="1"/>
    </xf>
    <xf numFmtId="165" fontId="11" fillId="4" borderId="1" xfId="0" applyNumberFormat="1" applyFont="1" applyFill="1" applyBorder="1" applyAlignment="1">
      <alignment horizontal="right" vertical="center" shrinkToFit="1"/>
    </xf>
    <xf numFmtId="0" fontId="4" fillId="0" borderId="0" xfId="0" applyFont="1" applyFill="1" applyBorder="1" applyAlignment="1">
      <alignment horizontal="left" vertical="top" wrapText="1" indent="9"/>
    </xf>
    <xf numFmtId="0" fontId="0" fillId="0" borderId="0" xfId="0" applyFill="1" applyBorder="1" applyAlignment="1">
      <alignment horizontal="left" vertical="top" wrapText="1" indent="9"/>
    </xf>
    <xf numFmtId="0" fontId="4" fillId="0" borderId="0" xfId="0" applyFont="1" applyFill="1" applyBorder="1" applyAlignment="1">
      <alignment horizontal="left" vertical="top" wrapText="1" indent="9"/>
    </xf>
    <xf numFmtId="0" fontId="0" fillId="0" borderId="0" xfId="0" applyFill="1" applyBorder="1" applyAlignment="1">
      <alignment horizontal="left" vertical="top" wrapText="1" indent="9"/>
    </xf>
    <xf numFmtId="0" fontId="14" fillId="0" borderId="10" xfId="0" applyFont="1" applyFill="1" applyBorder="1" applyAlignment="1">
      <alignment horizontal="center" vertical="top" wrapText="1"/>
    </xf>
    <xf numFmtId="0" fontId="14" fillId="0" borderId="11" xfId="0" applyFont="1" applyFill="1" applyBorder="1" applyAlignment="1">
      <alignment horizontal="center" vertical="top" wrapText="1"/>
    </xf>
    <xf numFmtId="0" fontId="14" fillId="0" borderId="12"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11" xfId="0" applyFont="1" applyFill="1" applyBorder="1" applyAlignment="1">
      <alignment horizontal="center" vertical="top" wrapText="1"/>
    </xf>
    <xf numFmtId="0" fontId="15" fillId="0" borderId="12" xfId="0" applyFont="1" applyFill="1" applyBorder="1" applyAlignment="1">
      <alignment horizontal="center" vertical="top" wrapText="1"/>
    </xf>
    <xf numFmtId="0" fontId="0" fillId="0" borderId="0" xfId="0"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spe.hhs.gov/poverty/19poverty.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93DCE-E1C4-49C6-ABA5-858224203657}">
  <sheetPr>
    <pageSetUpPr fitToPage="1"/>
  </sheetPr>
  <dimension ref="A1:P26"/>
  <sheetViews>
    <sheetView tabSelected="1" workbookViewId="0">
      <selection activeCell="O3" sqref="O3"/>
    </sheetView>
  </sheetViews>
  <sheetFormatPr defaultRowHeight="12.75" x14ac:dyDescent="0.2"/>
  <cols>
    <col min="1" max="1" width="14.6640625" style="3" customWidth="1"/>
    <col min="2" max="3" width="9.33203125" style="3" customWidth="1"/>
    <col min="4" max="4" width="10.5" style="3" customWidth="1"/>
    <col min="5" max="6" width="9.33203125" style="3" customWidth="1"/>
    <col min="7" max="7" width="10.5" style="3" customWidth="1"/>
    <col min="8" max="9" width="9.33203125" style="3" customWidth="1"/>
    <col min="10" max="10" width="10.5" style="3" customWidth="1"/>
    <col min="11" max="11" width="9.33203125" style="3" customWidth="1"/>
    <col min="12" max="12" width="8" style="3" customWidth="1"/>
    <col min="13" max="13" width="12.6640625" style="3" customWidth="1"/>
    <col min="14" max="14" width="13.6640625" style="3" customWidth="1"/>
    <col min="15" max="15" width="15.1640625" style="3" customWidth="1"/>
    <col min="16" max="16" width="2.1640625" style="3" customWidth="1"/>
    <col min="17" max="16384" width="9.33203125" style="3"/>
  </cols>
  <sheetData>
    <row r="1" spans="1:16" ht="27" customHeight="1" x14ac:dyDescent="0.2">
      <c r="A1" s="1" t="s">
        <v>0</v>
      </c>
      <c r="B1" s="2"/>
      <c r="C1" s="2"/>
      <c r="D1" s="2"/>
      <c r="E1" s="2"/>
      <c r="F1" s="2"/>
      <c r="G1" s="2"/>
      <c r="H1" s="2"/>
      <c r="I1" s="2"/>
      <c r="J1" s="2"/>
      <c r="K1" s="2"/>
      <c r="L1" s="2"/>
      <c r="M1" s="2"/>
      <c r="N1" s="2"/>
      <c r="O1" s="2"/>
      <c r="P1" s="2"/>
    </row>
    <row r="2" spans="1:16" ht="33" customHeight="1" x14ac:dyDescent="0.2">
      <c r="A2" s="4" t="s">
        <v>1</v>
      </c>
      <c r="B2" s="5" t="s">
        <v>2</v>
      </c>
      <c r="C2" s="6"/>
      <c r="D2" s="5" t="s">
        <v>3</v>
      </c>
      <c r="E2" s="6"/>
      <c r="F2" s="5" t="s">
        <v>4</v>
      </c>
      <c r="G2" s="6"/>
      <c r="H2" s="5" t="s">
        <v>5</v>
      </c>
      <c r="I2" s="6"/>
      <c r="J2" s="5" t="s">
        <v>6</v>
      </c>
      <c r="K2" s="6"/>
      <c r="L2" s="7" t="s">
        <v>7</v>
      </c>
      <c r="M2" s="8"/>
      <c r="N2" s="9" t="s">
        <v>8</v>
      </c>
      <c r="O2" s="10" t="s">
        <v>9</v>
      </c>
      <c r="P2" s="11" t="s">
        <v>10</v>
      </c>
    </row>
    <row r="3" spans="1:16" ht="24" x14ac:dyDescent="0.2">
      <c r="A3" s="12" t="s">
        <v>11</v>
      </c>
      <c r="B3" s="13" t="s">
        <v>12</v>
      </c>
      <c r="C3" s="14"/>
      <c r="D3" s="15" t="s">
        <v>13</v>
      </c>
      <c r="E3" s="16"/>
      <c r="F3" s="15" t="s">
        <v>14</v>
      </c>
      <c r="G3" s="16"/>
      <c r="H3" s="15" t="s">
        <v>15</v>
      </c>
      <c r="I3" s="16"/>
      <c r="J3" s="15" t="s">
        <v>16</v>
      </c>
      <c r="K3" s="16"/>
      <c r="L3" s="15" t="s">
        <v>17</v>
      </c>
      <c r="M3" s="16"/>
      <c r="N3" s="17" t="s">
        <v>18</v>
      </c>
      <c r="O3" s="18" t="s">
        <v>19</v>
      </c>
    </row>
    <row r="4" spans="1:16" ht="27" customHeight="1" x14ac:dyDescent="0.2">
      <c r="A4" s="19" t="s">
        <v>20</v>
      </c>
      <c r="B4" s="20" t="s">
        <v>21</v>
      </c>
      <c r="C4" s="21"/>
      <c r="D4" s="22">
        <v>7</v>
      </c>
      <c r="E4" s="23"/>
      <c r="F4" s="22">
        <v>9</v>
      </c>
      <c r="G4" s="23"/>
      <c r="H4" s="22">
        <v>11</v>
      </c>
      <c r="I4" s="23"/>
      <c r="J4" s="22">
        <v>13</v>
      </c>
      <c r="K4" s="23"/>
      <c r="L4" s="22">
        <v>13</v>
      </c>
      <c r="M4" s="23"/>
      <c r="N4" s="24" t="s">
        <v>22</v>
      </c>
      <c r="O4" s="25" t="s">
        <v>23</v>
      </c>
    </row>
    <row r="5" spans="1:16" ht="13.5" customHeight="1" x14ac:dyDescent="0.2">
      <c r="A5" s="26" t="s">
        <v>24</v>
      </c>
      <c r="B5" s="27" t="s">
        <v>25</v>
      </c>
      <c r="C5" s="27" t="s">
        <v>26</v>
      </c>
      <c r="D5" s="27" t="s">
        <v>25</v>
      </c>
      <c r="E5" s="27" t="s">
        <v>26</v>
      </c>
      <c r="F5" s="27" t="s">
        <v>25</v>
      </c>
      <c r="G5" s="27" t="s">
        <v>26</v>
      </c>
      <c r="H5" s="27" t="s">
        <v>25</v>
      </c>
      <c r="I5" s="27" t="s">
        <v>26</v>
      </c>
      <c r="J5" s="27" t="s">
        <v>25</v>
      </c>
      <c r="K5" s="27" t="s">
        <v>26</v>
      </c>
      <c r="L5" s="28" t="s">
        <v>25</v>
      </c>
      <c r="M5" s="29" t="s">
        <v>26</v>
      </c>
      <c r="N5" s="29" t="s">
        <v>25</v>
      </c>
      <c r="O5" s="29" t="s">
        <v>25</v>
      </c>
    </row>
    <row r="6" spans="1:16" ht="13.5" customHeight="1" x14ac:dyDescent="0.2">
      <c r="A6" s="30">
        <v>1</v>
      </c>
      <c r="B6" s="31">
        <v>0</v>
      </c>
      <c r="C6" s="32">
        <v>14580</v>
      </c>
      <c r="D6" s="32">
        <f>C6+1</f>
        <v>14581</v>
      </c>
      <c r="E6" s="32">
        <f>C6*1.25</f>
        <v>18225</v>
      </c>
      <c r="F6" s="32">
        <f>E6+1</f>
        <v>18226</v>
      </c>
      <c r="G6" s="32">
        <f>C6*1.5</f>
        <v>21870</v>
      </c>
      <c r="H6" s="32">
        <f>G6+1</f>
        <v>21871</v>
      </c>
      <c r="I6" s="32">
        <f>C6*1.75</f>
        <v>25515</v>
      </c>
      <c r="J6" s="32">
        <f>I6+1</f>
        <v>25516</v>
      </c>
      <c r="K6" s="32">
        <f>C6*2</f>
        <v>29160</v>
      </c>
      <c r="L6" s="32">
        <f>K6+1</f>
        <v>29161</v>
      </c>
      <c r="M6" s="33">
        <f>C6*2.5</f>
        <v>36450</v>
      </c>
      <c r="N6" s="32">
        <f>K6+1</f>
        <v>29161</v>
      </c>
      <c r="O6" s="33">
        <f>C6*2.5</f>
        <v>36450</v>
      </c>
    </row>
    <row r="7" spans="1:16" ht="13.5" customHeight="1" x14ac:dyDescent="0.2">
      <c r="A7" s="30">
        <v>2</v>
      </c>
      <c r="B7" s="31">
        <v>0</v>
      </c>
      <c r="C7" s="32">
        <f>C6+$B$14</f>
        <v>19720</v>
      </c>
      <c r="D7" s="32">
        <f t="shared" ref="D7:D13" si="0">C7+1</f>
        <v>19721</v>
      </c>
      <c r="E7" s="32">
        <f t="shared" ref="E7:E13" si="1">C7*1.25</f>
        <v>24650</v>
      </c>
      <c r="F7" s="32">
        <f t="shared" ref="F7:F13" si="2">E7+1</f>
        <v>24651</v>
      </c>
      <c r="G7" s="32">
        <f t="shared" ref="G7:G13" si="3">C7*1.5</f>
        <v>29580</v>
      </c>
      <c r="H7" s="32">
        <v>25366</v>
      </c>
      <c r="I7" s="32">
        <f t="shared" ref="I7:I13" si="4">C7*1.75</f>
        <v>34510</v>
      </c>
      <c r="J7" s="32">
        <v>29594</v>
      </c>
      <c r="K7" s="32">
        <f t="shared" ref="K7:K13" si="5">C7*2</f>
        <v>39440</v>
      </c>
      <c r="L7" s="34">
        <v>33821</v>
      </c>
      <c r="M7" s="33">
        <f t="shared" ref="M7:M13" si="6">C7*2.5</f>
        <v>49300</v>
      </c>
      <c r="N7" s="32">
        <f t="shared" ref="N7:N13" si="7">K7+1</f>
        <v>39441</v>
      </c>
      <c r="O7" s="33">
        <f t="shared" ref="O7:O13" si="8">C7*2.5</f>
        <v>49300</v>
      </c>
    </row>
    <row r="8" spans="1:16" ht="13.5" customHeight="1" x14ac:dyDescent="0.2">
      <c r="A8" s="30">
        <v>3</v>
      </c>
      <c r="B8" s="31">
        <v>0</v>
      </c>
      <c r="C8" s="32">
        <f t="shared" ref="C8:C13" si="9">C7+$B$14</f>
        <v>24860</v>
      </c>
      <c r="D8" s="32">
        <f t="shared" si="0"/>
        <v>24861</v>
      </c>
      <c r="E8" s="32">
        <f t="shared" si="1"/>
        <v>31075</v>
      </c>
      <c r="F8" s="32">
        <f t="shared" si="2"/>
        <v>31076</v>
      </c>
      <c r="G8" s="32">
        <f t="shared" si="3"/>
        <v>37290</v>
      </c>
      <c r="H8" s="32">
        <v>31996</v>
      </c>
      <c r="I8" s="32">
        <f t="shared" si="4"/>
        <v>43505</v>
      </c>
      <c r="J8" s="32">
        <v>37329</v>
      </c>
      <c r="K8" s="32">
        <f t="shared" si="5"/>
        <v>49720</v>
      </c>
      <c r="L8" s="34">
        <v>42661</v>
      </c>
      <c r="M8" s="33">
        <f t="shared" si="6"/>
        <v>62150</v>
      </c>
      <c r="N8" s="32">
        <f t="shared" si="7"/>
        <v>49721</v>
      </c>
      <c r="O8" s="33">
        <f t="shared" si="8"/>
        <v>62150</v>
      </c>
    </row>
    <row r="9" spans="1:16" ht="13.5" customHeight="1" x14ac:dyDescent="0.2">
      <c r="A9" s="30">
        <v>4</v>
      </c>
      <c r="B9" s="31">
        <v>0</v>
      </c>
      <c r="C9" s="32">
        <f t="shared" si="9"/>
        <v>30000</v>
      </c>
      <c r="D9" s="32">
        <f t="shared" si="0"/>
        <v>30001</v>
      </c>
      <c r="E9" s="32">
        <f t="shared" si="1"/>
        <v>37500</v>
      </c>
      <c r="F9" s="32">
        <f t="shared" si="2"/>
        <v>37501</v>
      </c>
      <c r="G9" s="32">
        <f t="shared" si="3"/>
        <v>45000</v>
      </c>
      <c r="H9" s="32">
        <v>38626</v>
      </c>
      <c r="I9" s="32">
        <f t="shared" si="4"/>
        <v>52500</v>
      </c>
      <c r="J9" s="32">
        <v>45064</v>
      </c>
      <c r="K9" s="32">
        <f t="shared" si="5"/>
        <v>60000</v>
      </c>
      <c r="L9" s="34">
        <v>51501</v>
      </c>
      <c r="M9" s="33">
        <f t="shared" si="6"/>
        <v>75000</v>
      </c>
      <c r="N9" s="32">
        <f t="shared" si="7"/>
        <v>60001</v>
      </c>
      <c r="O9" s="33">
        <f t="shared" si="8"/>
        <v>75000</v>
      </c>
    </row>
    <row r="10" spans="1:16" ht="13.5" customHeight="1" x14ac:dyDescent="0.2">
      <c r="A10" s="30">
        <v>5</v>
      </c>
      <c r="B10" s="31">
        <v>0</v>
      </c>
      <c r="C10" s="32">
        <f t="shared" si="9"/>
        <v>35140</v>
      </c>
      <c r="D10" s="32">
        <f t="shared" si="0"/>
        <v>35141</v>
      </c>
      <c r="E10" s="32">
        <f t="shared" si="1"/>
        <v>43925</v>
      </c>
      <c r="F10" s="32">
        <f t="shared" si="2"/>
        <v>43926</v>
      </c>
      <c r="G10" s="32">
        <f t="shared" si="3"/>
        <v>52710</v>
      </c>
      <c r="H10" s="32">
        <v>45256</v>
      </c>
      <c r="I10" s="32">
        <f t="shared" si="4"/>
        <v>61495</v>
      </c>
      <c r="J10" s="32">
        <v>52799</v>
      </c>
      <c r="K10" s="32">
        <f t="shared" si="5"/>
        <v>70280</v>
      </c>
      <c r="L10" s="34">
        <v>60341</v>
      </c>
      <c r="M10" s="33">
        <f t="shared" si="6"/>
        <v>87850</v>
      </c>
      <c r="N10" s="32">
        <f t="shared" si="7"/>
        <v>70281</v>
      </c>
      <c r="O10" s="33">
        <f t="shared" si="8"/>
        <v>87850</v>
      </c>
    </row>
    <row r="11" spans="1:16" ht="13.5" customHeight="1" x14ac:dyDescent="0.2">
      <c r="A11" s="30">
        <v>6</v>
      </c>
      <c r="B11" s="31">
        <v>0</v>
      </c>
      <c r="C11" s="32">
        <f t="shared" si="9"/>
        <v>40280</v>
      </c>
      <c r="D11" s="32">
        <f t="shared" si="0"/>
        <v>40281</v>
      </c>
      <c r="E11" s="32">
        <f t="shared" si="1"/>
        <v>50350</v>
      </c>
      <c r="F11" s="32">
        <f t="shared" si="2"/>
        <v>50351</v>
      </c>
      <c r="G11" s="32">
        <f t="shared" si="3"/>
        <v>60420</v>
      </c>
      <c r="H11" s="32">
        <v>51886</v>
      </c>
      <c r="I11" s="32">
        <f t="shared" si="4"/>
        <v>70490</v>
      </c>
      <c r="J11" s="32">
        <v>60534</v>
      </c>
      <c r="K11" s="32">
        <f t="shared" si="5"/>
        <v>80560</v>
      </c>
      <c r="L11" s="34">
        <v>69181</v>
      </c>
      <c r="M11" s="33">
        <f t="shared" si="6"/>
        <v>100700</v>
      </c>
      <c r="N11" s="32">
        <f t="shared" si="7"/>
        <v>80561</v>
      </c>
      <c r="O11" s="33">
        <f t="shared" si="8"/>
        <v>100700</v>
      </c>
    </row>
    <row r="12" spans="1:16" ht="13.5" customHeight="1" x14ac:dyDescent="0.2">
      <c r="A12" s="30">
        <v>7</v>
      </c>
      <c r="B12" s="31">
        <v>0</v>
      </c>
      <c r="C12" s="32">
        <f t="shared" si="9"/>
        <v>45420</v>
      </c>
      <c r="D12" s="32">
        <f t="shared" si="0"/>
        <v>45421</v>
      </c>
      <c r="E12" s="32">
        <f t="shared" si="1"/>
        <v>56775</v>
      </c>
      <c r="F12" s="32">
        <f t="shared" si="2"/>
        <v>56776</v>
      </c>
      <c r="G12" s="32">
        <f t="shared" si="3"/>
        <v>68130</v>
      </c>
      <c r="H12" s="32">
        <v>58516</v>
      </c>
      <c r="I12" s="32">
        <f t="shared" si="4"/>
        <v>79485</v>
      </c>
      <c r="J12" s="32">
        <v>68269</v>
      </c>
      <c r="K12" s="32">
        <f t="shared" si="5"/>
        <v>90840</v>
      </c>
      <c r="L12" s="34">
        <v>78021</v>
      </c>
      <c r="M12" s="33">
        <f t="shared" si="6"/>
        <v>113550</v>
      </c>
      <c r="N12" s="32">
        <f t="shared" si="7"/>
        <v>90841</v>
      </c>
      <c r="O12" s="33">
        <f t="shared" si="8"/>
        <v>113550</v>
      </c>
    </row>
    <row r="13" spans="1:16" ht="15.75" customHeight="1" x14ac:dyDescent="0.2">
      <c r="A13" s="30">
        <v>8</v>
      </c>
      <c r="B13" s="31">
        <v>0</v>
      </c>
      <c r="C13" s="32">
        <f t="shared" si="9"/>
        <v>50560</v>
      </c>
      <c r="D13" s="32">
        <f t="shared" si="0"/>
        <v>50561</v>
      </c>
      <c r="E13" s="32">
        <f t="shared" si="1"/>
        <v>63200</v>
      </c>
      <c r="F13" s="32">
        <f t="shared" si="2"/>
        <v>63201</v>
      </c>
      <c r="G13" s="32">
        <f t="shared" si="3"/>
        <v>75840</v>
      </c>
      <c r="H13" s="32">
        <v>65146</v>
      </c>
      <c r="I13" s="32">
        <f t="shared" si="4"/>
        <v>88480</v>
      </c>
      <c r="J13" s="32">
        <v>76004</v>
      </c>
      <c r="K13" s="32">
        <f t="shared" si="5"/>
        <v>101120</v>
      </c>
      <c r="L13" s="34">
        <v>86861</v>
      </c>
      <c r="M13" s="33">
        <f t="shared" si="6"/>
        <v>126400</v>
      </c>
      <c r="N13" s="32">
        <f t="shared" si="7"/>
        <v>101121</v>
      </c>
      <c r="O13" s="33">
        <f t="shared" si="8"/>
        <v>126400</v>
      </c>
    </row>
    <row r="14" spans="1:16" ht="36.75" customHeight="1" x14ac:dyDescent="0.2">
      <c r="A14" s="35" t="s">
        <v>27</v>
      </c>
      <c r="B14" s="36">
        <v>5140</v>
      </c>
      <c r="C14" s="37"/>
      <c r="D14" s="38"/>
      <c r="E14" s="39"/>
      <c r="F14" s="38"/>
      <c r="G14" s="39"/>
      <c r="H14" s="38"/>
      <c r="I14" s="39"/>
      <c r="J14" s="38"/>
      <c r="K14" s="39"/>
      <c r="L14" s="40"/>
      <c r="M14" s="41"/>
      <c r="N14" s="42"/>
      <c r="O14" s="42"/>
    </row>
    <row r="15" spans="1:16" ht="22.5" customHeight="1" x14ac:dyDescent="0.2">
      <c r="A15" s="43" t="s">
        <v>28</v>
      </c>
      <c r="B15" s="44"/>
      <c r="C15" s="44"/>
      <c r="D15" s="44"/>
      <c r="E15" s="44"/>
      <c r="F15" s="44"/>
      <c r="G15" s="44"/>
      <c r="H15" s="44"/>
      <c r="I15" s="44"/>
      <c r="J15" s="44"/>
      <c r="K15" s="44"/>
      <c r="L15" s="44"/>
      <c r="M15" s="44"/>
      <c r="N15" s="44"/>
      <c r="O15" s="44"/>
      <c r="P15" s="44"/>
    </row>
    <row r="16" spans="1:16" ht="22.5" customHeight="1" thickBot="1" x14ac:dyDescent="0.25">
      <c r="A16" s="45"/>
      <c r="B16" s="46"/>
      <c r="C16" s="46"/>
      <c r="D16" s="46"/>
      <c r="E16" s="46"/>
      <c r="F16" s="46"/>
      <c r="G16" s="46"/>
      <c r="H16" s="46"/>
      <c r="I16" s="46"/>
      <c r="J16" s="46"/>
      <c r="K16" s="46"/>
      <c r="L16" s="46"/>
      <c r="M16" s="46"/>
      <c r="N16" s="46"/>
      <c r="O16" s="46"/>
      <c r="P16" s="46"/>
    </row>
    <row r="17" spans="1:15" ht="19.5" thickBot="1" x14ac:dyDescent="0.25">
      <c r="A17" s="47" t="s">
        <v>29</v>
      </c>
      <c r="B17" s="48"/>
      <c r="C17" s="48"/>
      <c r="D17" s="48"/>
      <c r="E17" s="48"/>
      <c r="F17" s="48"/>
      <c r="G17" s="48"/>
      <c r="H17" s="48"/>
      <c r="I17" s="48"/>
      <c r="J17" s="48"/>
      <c r="K17" s="48"/>
      <c r="L17" s="48"/>
      <c r="M17" s="48"/>
      <c r="N17" s="48"/>
      <c r="O17" s="49"/>
    </row>
    <row r="18" spans="1:15" ht="13.5" thickBot="1" x14ac:dyDescent="0.25"/>
    <row r="19" spans="1:15" ht="54" customHeight="1" thickBot="1" x14ac:dyDescent="0.25">
      <c r="A19" s="50" t="s">
        <v>30</v>
      </c>
      <c r="B19" s="51"/>
      <c r="C19" s="51"/>
      <c r="D19" s="51"/>
      <c r="E19" s="51"/>
      <c r="F19" s="51"/>
      <c r="G19" s="51"/>
      <c r="H19" s="51"/>
      <c r="I19" s="51"/>
      <c r="J19" s="51"/>
      <c r="K19" s="51"/>
      <c r="L19" s="51"/>
      <c r="M19" s="51"/>
      <c r="N19" s="51"/>
      <c r="O19" s="52"/>
    </row>
    <row r="21" spans="1:15" x14ac:dyDescent="0.2">
      <c r="A21" s="53" t="s">
        <v>31</v>
      </c>
      <c r="B21" s="53"/>
      <c r="C21" s="53"/>
      <c r="D21" s="53"/>
      <c r="E21" s="53"/>
      <c r="F21" s="53"/>
      <c r="G21" s="53"/>
      <c r="H21" s="53"/>
      <c r="I21" s="53"/>
      <c r="J21" s="53"/>
      <c r="K21" s="53"/>
      <c r="L21" s="53"/>
      <c r="M21" s="53"/>
      <c r="N21" s="53"/>
      <c r="O21" s="53"/>
    </row>
    <row r="25" spans="1:15" x14ac:dyDescent="0.2">
      <c r="E25" s="11"/>
    </row>
    <row r="26" spans="1:15" x14ac:dyDescent="0.2">
      <c r="E26" s="11"/>
    </row>
  </sheetData>
  <mergeCells count="29">
    <mergeCell ref="A15:P15"/>
    <mergeCell ref="A17:O17"/>
    <mergeCell ref="A19:O19"/>
    <mergeCell ref="A21:O21"/>
    <mergeCell ref="B14:C14"/>
    <mergeCell ref="D14:E14"/>
    <mergeCell ref="F14:G14"/>
    <mergeCell ref="H14:I14"/>
    <mergeCell ref="J14:K14"/>
    <mergeCell ref="L14:M14"/>
    <mergeCell ref="B4:C4"/>
    <mergeCell ref="D4:E4"/>
    <mergeCell ref="F4:G4"/>
    <mergeCell ref="H4:I4"/>
    <mergeCell ref="J4:K4"/>
    <mergeCell ref="L4:M4"/>
    <mergeCell ref="B3:C3"/>
    <mergeCell ref="D3:E3"/>
    <mergeCell ref="F3:G3"/>
    <mergeCell ref="H3:I3"/>
    <mergeCell ref="J3:K3"/>
    <mergeCell ref="L3:M3"/>
    <mergeCell ref="A1:P1"/>
    <mergeCell ref="B2:C2"/>
    <mergeCell ref="D2:E2"/>
    <mergeCell ref="F2:G2"/>
    <mergeCell ref="H2:I2"/>
    <mergeCell ref="J2:K2"/>
    <mergeCell ref="L2:M2"/>
  </mergeCells>
  <hyperlinks>
    <hyperlink ref="A15" r:id="rId1" display="http://aspe.hhs.gov/poverty/19poverty.cfm" xr:uid="{3E928B0F-358C-4272-B4F7-28146A2CDF01}"/>
  </hyperlinks>
  <pageMargins left="0.7" right="0.7" top="0.75" bottom="0.75" header="0.3" footer="0.3"/>
  <pageSetup scale="84"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Pharmacy Sliding Fee scale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Leonela Luna</dc:creator>
  <cp:lastModifiedBy>Leonela Luna</cp:lastModifiedBy>
  <dcterms:created xsi:type="dcterms:W3CDTF">2023-08-31T17:12:10Z</dcterms:created>
  <dcterms:modified xsi:type="dcterms:W3CDTF">2023-08-31T17:12:22Z</dcterms:modified>
</cp:coreProperties>
</file>